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3" documentId="13_ncr:1_{0A28121D-395B-432E-B280-53D300571C32}" xr6:coauthVersionLast="47" xr6:coauthVersionMax="47" xr10:uidLastSave="{B8AC655B-B43F-4E56-B52B-39029A54A306}"/>
  <bookViews>
    <workbookView xWindow="28680" yWindow="-120" windowWidth="29040" windowHeight="15840" xr2:uid="{00000000-000D-0000-FFFF-FFFF00000000}"/>
  </bookViews>
  <sheets>
    <sheet name="Verifica" sheetId="1" r:id="rId1"/>
    <sheet name="Preparazione" sheetId="4" r:id="rId2"/>
    <sheet name="Misure ausiliarie" sheetId="6" r:id="rId3"/>
  </sheets>
  <definedNames>
    <definedName name="Bauart" localSheetId="2">'Misure ausiliarie'!#REF!</definedName>
    <definedName name="Bauart" localSheetId="1">Preparazione!#REF!</definedName>
    <definedName name="Bauart">Verifica!#REF!</definedName>
    <definedName name="Bauart2">Verifica!$U$33</definedName>
    <definedName name="_xlnm.Print_Area" localSheetId="2">'Misure ausiliarie'!$A$3:$E$49</definedName>
    <definedName name="_xlnm.Print_Area" localSheetId="0">Verifica!$A$1:$X$95</definedName>
    <definedName name="Energiestandard" localSheetId="2">'Misure ausiliarie'!#REF!</definedName>
    <definedName name="Energiestandard" localSheetId="1">Preparazione!#REF!</definedName>
    <definedName name="Energiestandard">Verifica!#REF!</definedName>
    <definedName name="Energiestandard2">Verifica!$U$31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  <c r="V35" i="1"/>
  <c r="U35" i="1"/>
  <c r="P35" i="1"/>
  <c r="E17" i="6" l="1"/>
  <c r="P86" i="1" l="1"/>
  <c r="K86" i="1"/>
  <c r="F86" i="1"/>
  <c r="C17" i="6"/>
  <c r="K35" i="1" l="1"/>
  <c r="K36" i="1" l="1"/>
  <c r="L37" i="1" s="1"/>
</calcChain>
</file>

<file path=xl/sharedStrings.xml><?xml version="1.0" encoding="utf-8"?>
<sst xmlns="http://schemas.openxmlformats.org/spreadsheetml/2006/main" count="215" uniqueCount="164">
  <si>
    <t>≤</t>
  </si>
  <si>
    <t>[m³/(h·m²)]</t>
  </si>
  <si>
    <t>Minergie</t>
  </si>
  <si>
    <t>Minergie-A</t>
  </si>
  <si>
    <t>Minergie-P</t>
  </si>
  <si>
    <t>0.5 &lt; n &lt; 1.0</t>
  </si>
  <si>
    <t>X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</si>
  <si>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</si>
  <si>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</si>
  <si>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</si>
  <si>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</si>
  <si>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</si>
  <si>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</si>
  <si>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</si>
  <si>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</si>
  <si>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[°C]</t>
  </si>
  <si>
    <t>Beaufort</t>
  </si>
  <si>
    <t>Formel für Grenzwert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</si>
  <si>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</si>
  <si>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</si>
  <si>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</si>
  <si>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</si>
  <si>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</si>
  <si>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</si>
  <si>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</si>
  <si>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</si>
  <si>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</si>
  <si>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</si>
  <si>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r>
      <t>Valore misurato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</si>
  <si>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r>
      <t>Valore limite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</si>
  <si>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t>Requisiti rispettati:</t>
  </si>
  <si>
    <t>Valori misurati / Risultati</t>
  </si>
  <si>
    <t>Data del test</t>
  </si>
  <si>
    <t>Forza del vento</t>
  </si>
  <si>
    <t>Temperatura esterna</t>
  </si>
  <si>
    <t>Altezza max.</t>
  </si>
  <si>
    <t>Temperatura interna</t>
  </si>
  <si>
    <t>Sovrapressione (+)</t>
  </si>
  <si>
    <t>Osservazioni</t>
  </si>
  <si>
    <t>Incertezza misurazione</t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</si>
  <si>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deve essere &gt; 0.98 sein</t>
    </r>
  </si>
  <si>
    <t>Esponente n</t>
  </si>
  <si>
    <r>
      <t>Coeff. dispersione C</t>
    </r>
    <r>
      <rPr>
        <vertAlign val="subscript"/>
        <sz val="11"/>
        <color theme="1"/>
        <rFont val="Arial"/>
        <family val="2"/>
      </rPr>
      <t>L</t>
    </r>
  </si>
  <si>
    <r>
      <t>Volume infiltrazioni q</t>
    </r>
    <r>
      <rPr>
        <vertAlign val="subscript"/>
        <sz val="11"/>
        <color theme="1"/>
        <rFont val="Arial"/>
        <family val="2"/>
      </rPr>
      <t>50</t>
    </r>
  </si>
  <si>
    <t>Zone confinanti</t>
  </si>
  <si>
    <t>Imp. ventilazione</t>
  </si>
  <si>
    <t>Depressione (-)</t>
  </si>
  <si>
    <t>Depressione</t>
  </si>
  <si>
    <t>Sovrapressione</t>
  </si>
  <si>
    <t>Pressione edificio
[Pa]</t>
  </si>
  <si>
    <t>chiudere</t>
  </si>
  <si>
    <t>aprire</t>
  </si>
  <si>
    <t>chiudere e sigillare</t>
  </si>
  <si>
    <t>blu: sigillare</t>
  </si>
  <si>
    <t>stato dell'edificio</t>
  </si>
  <si>
    <t>Stato dei lavori/</t>
  </si>
  <si>
    <t>Misurazione ad edificio ultimato</t>
  </si>
  <si>
    <t xml:space="preserve">Momento della </t>
  </si>
  <si>
    <t xml:space="preserve">misurazione </t>
  </si>
  <si>
    <t>Costruzione grezza realizzata con superficie ermetica all’aria</t>
  </si>
  <si>
    <t>Finestre e porte montate e regolate con guarnizioni</t>
  </si>
  <si>
    <t xml:space="preserve">rosso: nessun intervento   
(= involucro)  </t>
  </si>
  <si>
    <t>Aspirapolvere centralizzata</t>
  </si>
  <si>
    <t>Canali per l’aria, valvole in zone riscaldate</t>
  </si>
  <si>
    <t>Prese d’aria delle stufe</t>
  </si>
  <si>
    <t>Porticine per gatti</t>
  </si>
  <si>
    <t>Selezionare</t>
  </si>
  <si>
    <t>Chiusini in zone riscaldate</t>
  </si>
  <si>
    <r>
      <t>Calcolo del coefficiente di determinazione r</t>
    </r>
    <r>
      <rPr>
        <vertAlign val="superscript"/>
        <sz val="18"/>
        <color theme="1"/>
        <rFont val="Arial"/>
        <family val="2"/>
      </rPr>
      <t>2</t>
    </r>
  </si>
  <si>
    <t>Nuove costruzioni</t>
  </si>
  <si>
    <t>Ammodernamenti</t>
  </si>
  <si>
    <t>Nuove costruzioni / Ammodernamenti</t>
  </si>
  <si>
    <r>
      <t>Coeff. determ. r</t>
    </r>
    <r>
      <rPr>
        <vertAlign val="superscript"/>
        <sz val="11"/>
        <color theme="1"/>
        <rFont val="Arial"/>
        <family val="2"/>
      </rPr>
      <t>2</t>
    </r>
  </si>
  <si>
    <t>sigillare e documentare</t>
  </si>
  <si>
    <t>chiudere o sigillare e documentare</t>
  </si>
  <si>
    <t>No</t>
  </si>
  <si>
    <t>Ordinati i miglioramenti</t>
  </si>
  <si>
    <t>Controllati i miglioramenti</t>
  </si>
  <si>
    <t>Accessibili, tutte le finestre/porte aperte</t>
  </si>
  <si>
    <r>
      <t>Volume V</t>
    </r>
    <r>
      <rPr>
        <vertAlign val="subscript"/>
        <sz val="11"/>
        <color theme="1"/>
        <rFont val="Arial"/>
        <family val="2"/>
      </rPr>
      <t>i</t>
    </r>
  </si>
  <si>
    <r>
      <t>Ermeticità all'aria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</si>
  <si>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</si>
  <si>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Metodo 3</t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</si>
  <si>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</si>
  <si>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</si>
  <si>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</si>
  <si>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</si>
  <si>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</si>
  <si>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r>
      <t>Portata 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</si>
  <si>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Portata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</si>
  <si>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Porte che possono essere classificate secondo la norma SN EN 12426</t>
    </r>
  </si>
  <si>
    <t>VMC con aria di immissione e aspirazione</t>
  </si>
  <si>
    <t xml:space="preserve">Ventilazione controllata tramite apertura automatica delle finestre </t>
  </si>
  <si>
    <t>Impianto di ventilazione per singolo locale</t>
  </si>
  <si>
    <t>Impianto d'aspirazione con compenso d'aria tramite diffusori verso l'esterno</t>
  </si>
  <si>
    <t xml:space="preserve">Impianto d'aspirazione </t>
  </si>
  <si>
    <t>(1 stato di utilizzo, 2 involucro edilizio, 3 obiettivo specifico)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</si>
  <si>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nuovo</t>
    </r>
    <r>
      <rPr>
        <vertAlign val="superscript"/>
        <sz val="11"/>
        <color theme="1"/>
        <rFont val="Arial"/>
        <family val="2"/>
      </rPr>
      <t>1)</t>
    </r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</si>
  <si>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ris.</t>
    </r>
    <r>
      <rPr>
        <vertAlign val="superscript"/>
        <sz val="11"/>
        <color theme="1"/>
        <rFont val="Arial"/>
        <family val="2"/>
      </rPr>
      <t>1)</t>
    </r>
  </si>
  <si>
    <t>Standard energetico</t>
  </si>
  <si>
    <t>Data della verifica</t>
  </si>
  <si>
    <t>Responsabile della verifica:</t>
  </si>
  <si>
    <t>*) Se il valore limite è stato rispettato e sono state riscontrate perdite, la responsabilità della loro eliminazine spetta alla direzione dei lavori e al proprietario dell'edificio.</t>
  </si>
  <si>
    <t>Sì</t>
  </si>
  <si>
    <r>
      <t>Condizioni</t>
    </r>
    <r>
      <rPr>
        <vertAlign val="superscript"/>
        <sz val="11"/>
        <color theme="1"/>
        <rFont val="Arial"/>
        <family val="2"/>
      </rPr>
      <t>*)</t>
    </r>
    <r>
      <rPr>
        <sz val="11"/>
        <color theme="1"/>
        <rFont val="Arial"/>
        <family val="2"/>
      </rPr>
      <t>: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</si>
  <si>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Se sono presenti porte, indicare la superficie dell'involucro senza la superficie delle porte</t>
    </r>
  </si>
  <si>
    <r>
      <t>Sup. porte cl. 2</t>
    </r>
    <r>
      <rPr>
        <vertAlign val="superscript"/>
        <sz val="11"/>
        <color theme="1"/>
        <rFont val="Arial"/>
        <family val="2"/>
      </rPr>
      <t>2)</t>
    </r>
  </si>
  <si>
    <r>
      <t>Sup. porte cl. 3</t>
    </r>
    <r>
      <rPr>
        <vertAlign val="superscript"/>
        <sz val="11"/>
        <color theme="1"/>
        <rFont val="Arial"/>
        <family val="2"/>
      </rPr>
      <t>2)</t>
    </r>
  </si>
  <si>
    <t>Valore medio</t>
  </si>
  <si>
    <t>Provvedimenti per metodo di misura 3</t>
  </si>
  <si>
    <t>Elementi costruttivi, installazioni, aperture, ecc...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</si>
  <si>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</si>
  <si>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nessun provvedimento</t>
  </si>
  <si>
    <t>Porte esterne, finestre / porte-finestre / abbaini / porte scorrevoli / lucernari</t>
  </si>
  <si>
    <t>Porte interne e locali adiacenti riscaldati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</si>
  <si>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</si>
  <si>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t>Porta ascensore / vano verso altre zone di misura / utilizzo *)</t>
  </si>
  <si>
    <t>Sportelli, botole, porte - verso locali al di fuori del perimetro di ermeticità all'aria</t>
  </si>
  <si>
    <t>Sportelli, botole, porte - verso locali all'interno del perimetro di ermeticità all'aria</t>
  </si>
  <si>
    <t>Buchi delle serrature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</si>
  <si>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</si>
  <si>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</si>
  <si>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</si>
  <si>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</si>
  <si>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</si>
  <si>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con espulsione)</t>
  </si>
  <si>
    <t>Cappa d’aspirazione della cucina (sistema a ricircolo)</t>
  </si>
  <si>
    <t xml:space="preserve">Asciugatrici in locali riscaldati con
presa d'aria esterna </t>
  </si>
  <si>
    <t>Camino della stufa</t>
  </si>
  <si>
    <t>Stufe / caminetti, ecc…</t>
  </si>
  <si>
    <t>Chiusure di pozzetti con pompe</t>
  </si>
  <si>
    <t xml:space="preserve">Cassetta di risciaquo WC </t>
  </si>
  <si>
    <t>Cassetta di distribuzione riscaldamento</t>
  </si>
  <si>
    <t>Ulteriori allacciamenti sanitari e passaggi</t>
  </si>
  <si>
    <t>Giunti nel pavimento con binari per il carico nei magazzini</t>
  </si>
  <si>
    <t>In generale per il passaggio di condotte:</t>
  </si>
  <si>
    <t>Ventilatori di espulsione (bagni / docce / WC)</t>
  </si>
  <si>
    <t>Serrande di ventilazione abbaini / lucernari</t>
  </si>
  <si>
    <t>Apparecchio di ventilazione centralizzato o apparecchi per singoli locali</t>
  </si>
  <si>
    <t>Bocchette d'aria di immissione per la ventilazione</t>
  </si>
  <si>
    <t>Bocchette d'aria di aspirazione per la ventilazione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</si>
  <si>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</si>
  <si>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</si>
  <si>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</si>
  <si>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 xml:space="preserve">Chiudere ≙ a ≙ chiuso </t>
  </si>
  <si>
    <t>Aprire ≙ a ≙ aperto</t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</si>
  <si>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</si>
  <si>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>Da compilare se il software di analisi non permette la visualizzazione del coefficiente di determinazione e il grafico.</t>
  </si>
  <si>
    <r>
      <t>Coeff. determinazione r</t>
    </r>
    <r>
      <rPr>
        <vertAlign val="superscript"/>
        <sz val="11"/>
        <color theme="1"/>
        <rFont val="Arial"/>
        <family val="2"/>
      </rPr>
      <t>2</t>
    </r>
  </si>
  <si>
    <t>Chiudere l'asciugatrice e sigillare esternamente il tubo di scarico dell'aria</t>
  </si>
  <si>
    <t>Sigillare gli apparecchi dove possibile e documentare</t>
  </si>
  <si>
    <t>Oggetto / edificio</t>
  </si>
  <si>
    <t>Basi per le misurazioni: Direttiva ermeticità degli edifici Minergie (RiLuMi) 
Versione 2024.1.</t>
  </si>
  <si>
    <t>Misurazione preventiva</t>
  </si>
  <si>
    <t>Dati dell’edificio / Condizioni di misurazione</t>
  </si>
  <si>
    <t>Misurazione di un oggetto esistente</t>
  </si>
  <si>
    <t>Installazioni tecniche dell’edificio realizzate e rese ermetiche</t>
  </si>
  <si>
    <t>Porta d’entrata dell’edificio / unità senza telaio (installare il Blower Door)</t>
  </si>
  <si>
    <t>Metodo di misurazione</t>
  </si>
  <si>
    <t>Non accessibili, stato non noto</t>
  </si>
  <si>
    <t xml:space="preserve"> - Il risultato della misurazione non esclude difetti (nascosti) nella costruzione.</t>
  </si>
  <si>
    <t xml:space="preserve"> - L’ermeticità all’aria può subire delle modifiche nel tempo</t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</si>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</sst>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wrapText="1"/>
    </xf>
    <xf numFmtId="2" fontId="7" fillId="0" borderId="25" xfId="0" applyNumberFormat="1" applyFont="1" applyBorder="1"/>
    <xf numFmtId="0" fontId="1" fillId="0" borderId="25" xfId="0" applyFont="1" applyBorder="1"/>
    <xf numFmtId="0" fontId="6" fillId="0" borderId="0" xfId="0" applyFont="1" applyAlignment="1">
      <alignment horizontal="right"/>
    </xf>
    <xf numFmtId="0" fontId="18" fillId="0" borderId="2" xfId="0" applyFont="1" applyBorder="1" applyAlignment="1">
      <alignment vertical="center"/>
    </xf>
    <xf numFmtId="0" fontId="1" fillId="2" borderId="0" xfId="0" applyFont="1" applyFill="1"/>
    <xf numFmtId="0" fontId="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1" fillId="0" borderId="12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rgbClr val="0070C0"/>
                </a:solidFill>
              </a:ln>
            </c:spPr>
            <c:trendlineType val="power"/>
            <c:forward val="25"/>
            <c:backward val="10"/>
            <c:dispRSqr val="0"/>
            <c:dispEq val="0"/>
          </c:trendline>
          <c:xVal>
            <c:numRef>
              <c:f>'Misure ausiliarie'!$B$7:$B$16</c:f>
              <c:numCache>
                <c:formatCode>General</c:formatCode>
                <c:ptCount val="10"/>
              </c:numCache>
            </c:numRef>
          </c:xVal>
          <c:yVal>
            <c:numRef>
              <c:f>'Misure ausiliarie'!$C$7:$C$16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2-4FA7-BBAC-C1F3681AA271}"/>
            </c:ext>
          </c:extLst>
        </c:ser>
        <c:ser>
          <c:idx val="1"/>
          <c:order val="1"/>
          <c:tx>
            <c:v>punti sovrapressione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wer"/>
            <c:forward val="25"/>
            <c:backward val="10"/>
            <c:dispRSqr val="0"/>
            <c:dispEq val="0"/>
          </c:trendline>
          <c:xVal>
            <c:numRef>
              <c:f>'Misure ausiliarie'!$D$7:$D$16</c:f>
              <c:numCache>
                <c:formatCode>General</c:formatCode>
                <c:ptCount val="10"/>
              </c:numCache>
            </c:numRef>
          </c:xVal>
          <c:yVal>
            <c:numRef>
              <c:f>'Misure ausiliarie'!$E$7:$E$16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2-4FA7-BBAC-C1F3681A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544"/>
        <c:axId val="113486080"/>
      </c:scatterChart>
      <c:valAx>
        <c:axId val="113484544"/>
        <c:scaling>
          <c:logBase val="10"/>
          <c:orientation val="minMax"/>
          <c:min val="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3486080"/>
        <c:crosses val="autoZero"/>
        <c:crossBetween val="midCat"/>
      </c:valAx>
      <c:valAx>
        <c:axId val="113486080"/>
        <c:scaling>
          <c:logBase val="10"/>
          <c:orientation val="minMax"/>
          <c:min val="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3484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>
      <c:oddHeader>&amp;L&amp;I&amp;R&amp;12Formulario di verifica dell'ermeticità all'aria
Versione EZ 2019.2
</c:oddHeader>
      <c:oddFooter>&amp;R Pagine &amp;P</c:oddFooter>
    </c:headerFooter>
    <c:pageMargins b="0.78740157499999996" l="0.70000000000000007" r="0.70000000000000007" t="0.78740157499999996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C7D1DF8-1FA9-471E-BAB6-681DA2EF12C6}"/>
            </a:ext>
          </a:extLst>
        </xdr:cNvPr>
        <xdr:cNvSpPr>
          <a:spLocks noChangeArrowheads="1"/>
        </xdr:cNvSpPr>
      </xdr:nvSpPr>
      <xdr:spPr bwMode="auto">
        <a:xfrm>
          <a:off x="726349" y="98558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FDC88B7B-A1DD-4661-A219-6A88130747BE}"/>
            </a:ext>
          </a:extLst>
        </xdr:cNvPr>
        <xdr:cNvSpPr>
          <a:spLocks noChangeArrowheads="1"/>
        </xdr:cNvSpPr>
      </xdr:nvSpPr>
      <xdr:spPr bwMode="auto">
        <a:xfrm>
          <a:off x="702219" y="956799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D1EAB245-0C4D-4A47-960D-5631C9D52705}"/>
            </a:ext>
          </a:extLst>
        </xdr:cNvPr>
        <xdr:cNvSpPr>
          <a:spLocks noChangeArrowheads="1"/>
        </xdr:cNvSpPr>
      </xdr:nvSpPr>
      <xdr:spPr bwMode="auto">
        <a:xfrm>
          <a:off x="420156" y="9490217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4AF51346-E739-4E1B-B87D-899C725E4177}"/>
            </a:ext>
          </a:extLst>
        </xdr:cNvPr>
        <xdr:cNvSpPr>
          <a:spLocks noChangeArrowheads="1"/>
        </xdr:cNvSpPr>
      </xdr:nvSpPr>
      <xdr:spPr bwMode="auto">
        <a:xfrm>
          <a:off x="1480757" y="9475213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D17B267D-B669-4FB8-B8B9-F0453A58806F}"/>
            </a:ext>
          </a:extLst>
        </xdr:cNvPr>
        <xdr:cNvSpPr>
          <a:spLocks noChangeArrowheads="1"/>
        </xdr:cNvSpPr>
      </xdr:nvSpPr>
      <xdr:spPr bwMode="auto">
        <a:xfrm>
          <a:off x="726349" y="98558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AEAA4BF1-7879-4F47-9BF1-29D2372899EA}"/>
            </a:ext>
          </a:extLst>
        </xdr:cNvPr>
        <xdr:cNvSpPr>
          <a:spLocks noChangeArrowheads="1"/>
        </xdr:cNvSpPr>
      </xdr:nvSpPr>
      <xdr:spPr bwMode="auto">
        <a:xfrm>
          <a:off x="702219" y="956799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3869F69-E12E-4FAF-87F7-BB7793A2A191}"/>
            </a:ext>
          </a:extLst>
        </xdr:cNvPr>
        <xdr:cNvSpPr>
          <a:spLocks noChangeArrowheads="1"/>
        </xdr:cNvSpPr>
      </xdr:nvSpPr>
      <xdr:spPr bwMode="auto">
        <a:xfrm>
          <a:off x="420156" y="9490217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1225C93-DD62-4526-A304-FD53BD3B15B5}"/>
            </a:ext>
          </a:extLst>
        </xdr:cNvPr>
        <xdr:cNvSpPr>
          <a:spLocks noChangeArrowheads="1"/>
        </xdr:cNvSpPr>
      </xdr:nvSpPr>
      <xdr:spPr bwMode="auto">
        <a:xfrm>
          <a:off x="1480757" y="9475213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2" name="Rechteck 21" descr="Diagonal weit nach oben">
          <a:extLst>
            <a:ext uri="{FF2B5EF4-FFF2-40B4-BE49-F238E27FC236}">
              <a16:creationId xmlns:a16="http://schemas.microsoft.com/office/drawing/2014/main" id="{664E7330-728A-4B58-889D-C620B7F19B41}"/>
            </a:ext>
          </a:extLst>
        </xdr:cNvPr>
        <xdr:cNvSpPr>
          <a:spLocks noChangeArrowheads="1"/>
        </xdr:cNvSpPr>
      </xdr:nvSpPr>
      <xdr:spPr bwMode="auto">
        <a:xfrm>
          <a:off x="768894" y="8807904"/>
          <a:ext cx="441960" cy="1459593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26FAFE86-F865-458D-8E1B-FEABF88E6722}"/>
            </a:ext>
          </a:extLst>
        </xdr:cNvPr>
        <xdr:cNvSpPr>
          <a:spLocks noChangeArrowheads="1"/>
        </xdr:cNvSpPr>
      </xdr:nvSpPr>
      <xdr:spPr bwMode="auto">
        <a:xfrm>
          <a:off x="435519" y="9441634"/>
          <a:ext cx="1065530" cy="222976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D2A1A449-F187-492A-898A-AB297B2A8941}"/>
            </a:ext>
          </a:extLst>
        </xdr:cNvPr>
        <xdr:cNvSpPr>
          <a:spLocks noChangeArrowheads="1"/>
        </xdr:cNvSpPr>
      </xdr:nvSpPr>
      <xdr:spPr bwMode="auto">
        <a:xfrm>
          <a:off x="726349" y="967490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22449FB7-6823-472A-BC22-6F1A9A3BEE6B}"/>
            </a:ext>
          </a:extLst>
        </xdr:cNvPr>
        <xdr:cNvSpPr>
          <a:spLocks noChangeArrowheads="1"/>
        </xdr:cNvSpPr>
      </xdr:nvSpPr>
      <xdr:spPr bwMode="auto">
        <a:xfrm>
          <a:off x="702219" y="938702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26" name="Freihandform 39">
          <a:extLst>
            <a:ext uri="{FF2B5EF4-FFF2-40B4-BE49-F238E27FC236}">
              <a16:creationId xmlns:a16="http://schemas.microsoft.com/office/drawing/2014/main" id="{FF5DE388-3083-407A-A153-DDAF91824225}"/>
            </a:ext>
          </a:extLst>
        </xdr:cNvPr>
        <xdr:cNvSpPr>
          <a:spLocks/>
        </xdr:cNvSpPr>
      </xdr:nvSpPr>
      <xdr:spPr bwMode="auto">
        <a:xfrm>
          <a:off x="549184" y="9694455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7" name="Freihandform 34">
          <a:extLst>
            <a:ext uri="{FF2B5EF4-FFF2-40B4-BE49-F238E27FC236}">
              <a16:creationId xmlns:a16="http://schemas.microsoft.com/office/drawing/2014/main" id="{1978D0D8-2190-48F5-8337-320C0A0F3724}"/>
            </a:ext>
          </a:extLst>
        </xdr:cNvPr>
        <xdr:cNvSpPr>
          <a:spLocks/>
        </xdr:cNvSpPr>
      </xdr:nvSpPr>
      <xdr:spPr bwMode="auto">
        <a:xfrm flipV="1">
          <a:off x="558709" y="927335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8" name="Rectangle 17">
          <a:extLst>
            <a:ext uri="{FF2B5EF4-FFF2-40B4-BE49-F238E27FC236}">
              <a16:creationId xmlns:a16="http://schemas.microsoft.com/office/drawing/2014/main" id="{CB0DC2DC-9484-4EA0-8A2A-963AB7B446C9}"/>
            </a:ext>
          </a:extLst>
        </xdr:cNvPr>
        <xdr:cNvSpPr>
          <a:spLocks noChangeArrowheads="1"/>
        </xdr:cNvSpPr>
      </xdr:nvSpPr>
      <xdr:spPr bwMode="auto">
        <a:xfrm>
          <a:off x="420156" y="9309242"/>
          <a:ext cx="35370" cy="6435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9" name="Rectangle 18">
          <a:extLst>
            <a:ext uri="{FF2B5EF4-FFF2-40B4-BE49-F238E27FC236}">
              <a16:creationId xmlns:a16="http://schemas.microsoft.com/office/drawing/2014/main" id="{B4B82181-F2BB-4346-872E-8F2843EC82FB}"/>
            </a:ext>
          </a:extLst>
        </xdr:cNvPr>
        <xdr:cNvSpPr>
          <a:spLocks noChangeArrowheads="1"/>
        </xdr:cNvSpPr>
      </xdr:nvSpPr>
      <xdr:spPr bwMode="auto">
        <a:xfrm>
          <a:off x="1480757" y="9294238"/>
          <a:ext cx="39159" cy="6441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30" name="Freihandform 33">
          <a:extLst>
            <a:ext uri="{FF2B5EF4-FFF2-40B4-BE49-F238E27FC236}">
              <a16:creationId xmlns:a16="http://schemas.microsoft.com/office/drawing/2014/main" id="{E0257BB1-487D-4081-8D03-7BC8FCE8694C}"/>
            </a:ext>
          </a:extLst>
        </xdr:cNvPr>
        <xdr:cNvSpPr>
          <a:spLocks/>
        </xdr:cNvSpPr>
      </xdr:nvSpPr>
      <xdr:spPr bwMode="auto">
        <a:xfrm>
          <a:off x="332014" y="883197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31" name="Freihandform 37">
          <a:extLst>
            <a:ext uri="{FF2B5EF4-FFF2-40B4-BE49-F238E27FC236}">
              <a16:creationId xmlns:a16="http://schemas.microsoft.com/office/drawing/2014/main" id="{6EB6B7EA-0ED7-432F-8ACA-F1EE2B610DEF}"/>
            </a:ext>
          </a:extLst>
        </xdr:cNvPr>
        <xdr:cNvSpPr>
          <a:spLocks/>
        </xdr:cNvSpPr>
      </xdr:nvSpPr>
      <xdr:spPr bwMode="auto">
        <a:xfrm>
          <a:off x="332649" y="893825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4</xdr:col>
      <xdr:colOff>1447800</xdr:colOff>
      <xdr:row>35</xdr:row>
      <xdr:rowOff>66675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 tint="0.59999389629810485"/>
  </sheetPr>
  <dimension ref="A1:X94"/>
  <sheetViews>
    <sheetView tabSelected="1" view="pageLayout" zoomScaleNormal="100" workbookViewId="0">
      <selection activeCell="Z24" sqref="Z24"/>
    </sheetView>
  </sheetViews>
  <sheetFormatPr baseColWidth="10" defaultColWidth="11.42578125" defaultRowHeight="14.25" x14ac:dyDescent="0.2"/>
  <cols>
    <col min="1" max="4" width="4.28515625" style="1" customWidth="1"/>
    <col min="5" max="5" width="5.2851562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ht="14.25" customHeight="1" x14ac:dyDescent="0.35">
      <c r="A1" s="2"/>
    </row>
    <row r="2" spans="1:20" ht="25.5" x14ac:dyDescent="0.35">
      <c r="A2" s="44" t="s">
        <v>19</v>
      </c>
    </row>
    <row r="3" spans="1:20" ht="6" customHeight="1" x14ac:dyDescent="0.2"/>
    <row r="4" spans="1:20" x14ac:dyDescent="0.2">
      <c r="A4" s="1" t="s">
        <v>18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20</v>
      </c>
    </row>
    <row r="10" spans="1:20" x14ac:dyDescent="0.2">
      <c r="A10" s="1" t="s">
        <v>151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x14ac:dyDescent="0.2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spans="1:20" x14ac:dyDescent="0.2"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1:20" x14ac:dyDescent="0.2"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5" spans="1:20" x14ac:dyDescent="0.2">
      <c r="A15" s="1" t="s">
        <v>21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1:20" x14ac:dyDescent="0.2"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24" x14ac:dyDescent="0.2"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9" spans="1:24" x14ac:dyDescent="0.2">
      <c r="A19" s="1" t="s">
        <v>22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4" x14ac:dyDescent="0.2"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24" x14ac:dyDescent="0.2"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4" x14ac:dyDescent="0.2"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4" spans="1:24" x14ac:dyDescent="0.2">
      <c r="A24" s="1" t="s">
        <v>23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4" x14ac:dyDescent="0.2"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4" x14ac:dyDescent="0.2"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4" x14ac:dyDescent="0.2"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9" spans="1:24" x14ac:dyDescent="0.2">
      <c r="A29" s="1" t="s">
        <v>100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</row>
    <row r="30" spans="1:24" x14ac:dyDescent="0.2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">
      <c r="A31" s="1" t="s">
        <v>99</v>
      </c>
      <c r="F31" s="76" t="s">
        <v>66</v>
      </c>
      <c r="G31" s="76"/>
      <c r="H31" s="76"/>
      <c r="I31" s="7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66</v>
      </c>
      <c r="V31" s="1" t="s">
        <v>2</v>
      </c>
      <c r="W31" s="1" t="s">
        <v>3</v>
      </c>
      <c r="X31" s="1" t="s">
        <v>4</v>
      </c>
    </row>
    <row r="32" spans="1:24" x14ac:dyDescent="0.2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">
      <c r="A33" s="1" t="s">
        <v>24</v>
      </c>
      <c r="F33" s="76" t="s">
        <v>66</v>
      </c>
      <c r="G33" s="76"/>
      <c r="H33" s="76"/>
      <c r="I33" s="76"/>
      <c r="J33" s="76"/>
      <c r="K33" s="76"/>
      <c r="L33" s="76"/>
      <c r="M33" s="76"/>
      <c r="U33" s="1" t="s">
        <v>66</v>
      </c>
      <c r="V33" s="1" t="s">
        <v>69</v>
      </c>
      <c r="W33" s="1" t="s">
        <v>70</v>
      </c>
      <c r="X33" s="1" t="s">
        <v>71</v>
      </c>
    </row>
    <row r="34" spans="1:24" x14ac:dyDescent="0.2">
      <c r="F34" s="31"/>
      <c r="G34" s="31"/>
      <c r="H34" s="31"/>
      <c r="I34" s="31"/>
      <c r="J34" s="31"/>
      <c r="K34" s="31"/>
      <c r="L34" s="31"/>
    </row>
    <row r="35" spans="1:24" ht="18.75" x14ac:dyDescent="0.35">
      <c r="A35" s="1" t="s">
        <v>25</v>
      </c>
      <c r="F35" s="1" t="s">
        <v>29</v>
      </c>
      <c r="J35" s="30" t="s">
        <v>0</v>
      </c>
      <c r="K35" s="77" t="str">
        <f>IF(F31="Minergie",U35,IF(F31="Minergie-P",V35,IF(F31="Minergie-A",W35," ")))</f>
        <v xml:space="preserve"> </v>
      </c>
      <c r="L35" s="77"/>
      <c r="M35" s="4" t="s">
        <v>1</v>
      </c>
      <c r="P35" s="78" t="str">
        <f>IF(F33="Nuove costruzioni / Ammodernamenti","(limite specifico dell'oggetto)"," ")</f>
        <v xml:space="preserve"> </v>
      </c>
      <c r="Q35" s="78"/>
      <c r="R35" s="78"/>
      <c r="S35" s="78"/>
      <c r="T35" s="78"/>
      <c r="U35" s="32" t="e">
        <f>IF(F33="Nuove costruzioni",(F73*1.2+F75*12+F76*6)/(F73+F75+F76),IF(F33="Ammodernamenti",(F74*1.6+F75*12+F76*6)/SUM(F74:F76),(F73*1.2+F74*1.6+F75*12+F76*6)/SUM(F73:F76)))</f>
        <v>#DIV/0!</v>
      </c>
      <c r="V35" s="32" t="e">
        <f>IF(F33="Nuove costruzioni",(F73*0.8+F75*12+F76*6)/(F73+F75+F76),IF(F33="Ammodernamenti",(F74*1.6+F75*12+F76*6)/SUM(F74:F76),(F73*0.8+F74*1.6+F75*12+F76*6)/SUM(F73:F76)))</f>
        <v>#DIV/0!</v>
      </c>
      <c r="W35" s="32" t="e">
        <f>IF(F33="Nuove costruzioni",(F73*0.8+F75*12+F76*6)/(F73+F75+F76),IF(F33="Ammodernamenti",(F74*1.6+F75*12+F76*6)/SUM(F74:F76),(F73*0.8+F74*1.6+F75*12+F76*6)/SUM(F73:F76)))</f>
        <v>#DIV/0!</v>
      </c>
      <c r="X35" s="32" t="s">
        <v>17</v>
      </c>
    </row>
    <row r="36" spans="1:24" ht="18.75" x14ac:dyDescent="0.35">
      <c r="F36" s="1" t="s">
        <v>28</v>
      </c>
      <c r="K36" s="77" t="str">
        <f>IF(K35=" "," ",ROUND(P86,1))</f>
        <v xml:space="preserve"> </v>
      </c>
      <c r="L36" s="77"/>
      <c r="M36" s="4" t="s">
        <v>1</v>
      </c>
    </row>
    <row r="37" spans="1:24" x14ac:dyDescent="0.2">
      <c r="F37" s="1" t="s">
        <v>30</v>
      </c>
      <c r="L37" s="30" t="str">
        <f>IF(K35=" "," ",IF(K36&lt;=K35,"Si","No"))</f>
        <v xml:space="preserve"> </v>
      </c>
      <c r="M37" s="4"/>
    </row>
    <row r="38" spans="1:24" x14ac:dyDescent="0.2">
      <c r="M38" s="4"/>
    </row>
    <row r="39" spans="1:24" x14ac:dyDescent="0.2">
      <c r="A39" s="1" t="s">
        <v>26</v>
      </c>
      <c r="F39" s="1" t="s">
        <v>27</v>
      </c>
      <c r="M39" s="4"/>
      <c r="O39" s="1" t="s">
        <v>101</v>
      </c>
    </row>
    <row r="40" spans="1:24" x14ac:dyDescent="0.2">
      <c r="M40" s="4"/>
    </row>
    <row r="43" spans="1:24" x14ac:dyDescent="0.2">
      <c r="F43" s="76"/>
      <c r="G43" s="76"/>
      <c r="H43" s="76"/>
      <c r="I43" s="76"/>
      <c r="J43" s="76"/>
      <c r="K43" s="76"/>
      <c r="L43" s="76"/>
      <c r="O43" s="76"/>
      <c r="P43" s="76"/>
      <c r="Q43" s="76"/>
      <c r="R43" s="76"/>
      <c r="S43" s="76"/>
      <c r="T43" s="76"/>
    </row>
    <row r="45" spans="1:24" ht="16.5" x14ac:dyDescent="0.2">
      <c r="A45" s="1" t="s">
        <v>104</v>
      </c>
      <c r="F45" s="1" t="s">
        <v>76</v>
      </c>
      <c r="O45" s="76" t="s">
        <v>66</v>
      </c>
      <c r="P45" s="76"/>
      <c r="Q45" s="76"/>
      <c r="R45" s="76"/>
      <c r="S45" s="76"/>
      <c r="U45" s="1" t="s">
        <v>66</v>
      </c>
      <c r="V45" s="1" t="s">
        <v>103</v>
      </c>
      <c r="W45" s="1" t="s">
        <v>75</v>
      </c>
    </row>
    <row r="46" spans="1:24" x14ac:dyDescent="0.2">
      <c r="F46" s="1" t="s">
        <v>77</v>
      </c>
      <c r="O46" s="76" t="s">
        <v>66</v>
      </c>
      <c r="P46" s="76"/>
      <c r="Q46" s="76"/>
      <c r="R46" s="76"/>
      <c r="S46" s="76"/>
    </row>
    <row r="47" spans="1:24" ht="30" customHeight="1" x14ac:dyDescent="0.2">
      <c r="F47" s="91" t="s">
        <v>102</v>
      </c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1:24" ht="15.75" x14ac:dyDescent="0.25">
      <c r="A48" s="5" t="s">
        <v>154</v>
      </c>
    </row>
    <row r="49" spans="1:20" ht="5.45" customHeight="1" x14ac:dyDescent="0.2"/>
    <row r="50" spans="1:20" x14ac:dyDescent="0.2">
      <c r="A50" s="1" t="s">
        <v>57</v>
      </c>
      <c r="F50" s="35"/>
      <c r="G50" s="4" t="s">
        <v>153</v>
      </c>
    </row>
    <row r="51" spans="1:20" x14ac:dyDescent="0.2">
      <c r="A51" s="1" t="s">
        <v>58</v>
      </c>
      <c r="F51" s="35"/>
      <c r="G51" s="4" t="s">
        <v>56</v>
      </c>
    </row>
    <row r="52" spans="1:20" x14ac:dyDescent="0.2">
      <c r="F52" s="35"/>
      <c r="G52" s="4" t="s">
        <v>155</v>
      </c>
    </row>
    <row r="53" spans="1:20" ht="10.5" customHeight="1" x14ac:dyDescent="0.2"/>
    <row r="54" spans="1:20" x14ac:dyDescent="0.2">
      <c r="A54" s="1" t="s">
        <v>55</v>
      </c>
      <c r="F54" s="35"/>
      <c r="G54" s="4" t="s">
        <v>59</v>
      </c>
    </row>
    <row r="55" spans="1:20" x14ac:dyDescent="0.2">
      <c r="A55" s="1" t="s">
        <v>54</v>
      </c>
      <c r="F55" s="35"/>
      <c r="G55" s="4" t="s">
        <v>156</v>
      </c>
    </row>
    <row r="56" spans="1:20" x14ac:dyDescent="0.2">
      <c r="F56" s="35"/>
      <c r="G56" s="4" t="s">
        <v>60</v>
      </c>
    </row>
    <row r="57" spans="1:20" ht="15" x14ac:dyDescent="0.25">
      <c r="F57" s="35"/>
      <c r="G57" s="45" t="s">
        <v>157</v>
      </c>
      <c r="H57"/>
    </row>
    <row r="58" spans="1:20" ht="10.5" customHeight="1" x14ac:dyDescent="0.25">
      <c r="G58"/>
      <c r="H58" s="4"/>
    </row>
    <row r="59" spans="1:20" x14ac:dyDescent="0.2">
      <c r="A59" s="1" t="s">
        <v>158</v>
      </c>
      <c r="F59" s="35"/>
      <c r="G59" s="79" t="s">
        <v>96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1:20" ht="10.5" customHeight="1" x14ac:dyDescent="0.2"/>
    <row r="61" spans="1:20" x14ac:dyDescent="0.2">
      <c r="A61" s="1" t="s">
        <v>45</v>
      </c>
      <c r="F61" s="35"/>
      <c r="G61" s="79" t="s">
        <v>91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1:20" x14ac:dyDescent="0.2">
      <c r="F62" s="35"/>
      <c r="G62" s="79" t="s">
        <v>94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1:20" x14ac:dyDescent="0.2">
      <c r="F63" s="35"/>
      <c r="G63" s="79" t="s">
        <v>92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20" x14ac:dyDescent="0.2">
      <c r="F64" s="35"/>
      <c r="G64" s="79" t="s">
        <v>93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1:20" x14ac:dyDescent="0.2">
      <c r="F65" s="53"/>
      <c r="G65" s="79" t="s">
        <v>95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0" ht="10.5" customHeight="1" x14ac:dyDescent="0.2">
      <c r="G66" s="4"/>
    </row>
    <row r="67" spans="1:20" x14ac:dyDescent="0.2">
      <c r="A67" s="1" t="s">
        <v>44</v>
      </c>
      <c r="F67" s="35"/>
      <c r="G67" s="80" t="s">
        <v>78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</row>
    <row r="68" spans="1:20" x14ac:dyDescent="0.2">
      <c r="F68" s="35"/>
      <c r="G68" s="79" t="s">
        <v>159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1:20" ht="7.9" customHeight="1" x14ac:dyDescent="0.2"/>
    <row r="70" spans="1:20" ht="15" x14ac:dyDescent="0.25">
      <c r="A70" s="17" t="s">
        <v>31</v>
      </c>
    </row>
    <row r="71" spans="1:20" ht="7.9" customHeight="1" x14ac:dyDescent="0.25">
      <c r="A71" s="17"/>
    </row>
    <row r="72" spans="1:20" ht="18.600000000000001" customHeight="1" x14ac:dyDescent="0.2">
      <c r="A72" s="81" t="s">
        <v>32</v>
      </c>
      <c r="B72" s="81"/>
      <c r="C72" s="81"/>
      <c r="D72" s="81"/>
      <c r="E72" s="81"/>
      <c r="F72" s="82"/>
      <c r="G72" s="83"/>
      <c r="H72" s="83"/>
      <c r="I72" s="83"/>
      <c r="J72" s="84"/>
    </row>
    <row r="73" spans="1:20" ht="18.75" x14ac:dyDescent="0.35">
      <c r="A73" s="62" t="s">
        <v>97</v>
      </c>
      <c r="B73" s="63"/>
      <c r="C73" s="63"/>
      <c r="D73" s="63"/>
      <c r="E73" s="64"/>
      <c r="F73" s="65"/>
      <c r="G73" s="66"/>
      <c r="H73" s="25" t="s">
        <v>7</v>
      </c>
      <c r="I73" s="25"/>
      <c r="J73" s="26"/>
      <c r="K73" s="27" t="s">
        <v>36</v>
      </c>
      <c r="L73" s="25"/>
      <c r="M73" s="25"/>
      <c r="N73" s="25"/>
      <c r="O73" s="26"/>
      <c r="P73" s="65"/>
      <c r="Q73" s="66"/>
      <c r="R73" s="25" t="s">
        <v>15</v>
      </c>
      <c r="S73" s="25"/>
      <c r="T73" s="26"/>
    </row>
    <row r="74" spans="1:20" ht="18.75" x14ac:dyDescent="0.35">
      <c r="A74" s="62" t="s">
        <v>98</v>
      </c>
      <c r="B74" s="63"/>
      <c r="C74" s="63"/>
      <c r="D74" s="63"/>
      <c r="E74" s="64"/>
      <c r="F74" s="65"/>
      <c r="G74" s="66"/>
      <c r="H74" s="25" t="s">
        <v>7</v>
      </c>
      <c r="I74" s="25"/>
      <c r="J74" s="26"/>
      <c r="K74" s="27" t="s">
        <v>34</v>
      </c>
      <c r="L74" s="25"/>
      <c r="M74" s="25"/>
      <c r="N74" s="25"/>
      <c r="O74" s="26"/>
      <c r="P74" s="65"/>
      <c r="Q74" s="66"/>
      <c r="R74" s="25" t="s">
        <v>15</v>
      </c>
      <c r="S74" s="25"/>
      <c r="T74" s="26"/>
    </row>
    <row r="75" spans="1:20" ht="16.5" x14ac:dyDescent="0.2">
      <c r="A75" s="62" t="s">
        <v>106</v>
      </c>
      <c r="B75" s="63"/>
      <c r="C75" s="63"/>
      <c r="D75" s="63"/>
      <c r="E75" s="64"/>
      <c r="F75" s="65"/>
      <c r="G75" s="66"/>
      <c r="H75" s="25" t="s">
        <v>7</v>
      </c>
      <c r="I75" s="25"/>
      <c r="J75" s="26"/>
      <c r="K75" s="62" t="s">
        <v>33</v>
      </c>
      <c r="L75" s="63"/>
      <c r="M75" s="63"/>
      <c r="N75" s="63"/>
      <c r="O75" s="64"/>
      <c r="P75" s="65"/>
      <c r="Q75" s="66"/>
      <c r="R75" s="25" t="s">
        <v>16</v>
      </c>
      <c r="S75" s="25"/>
      <c r="T75" s="26"/>
    </row>
    <row r="76" spans="1:20" ht="16.5" x14ac:dyDescent="0.2">
      <c r="A76" s="62" t="s">
        <v>107</v>
      </c>
      <c r="B76" s="63"/>
      <c r="C76" s="63"/>
      <c r="D76" s="63"/>
      <c r="E76" s="64"/>
      <c r="F76" s="65"/>
      <c r="G76" s="66"/>
      <c r="H76" s="25" t="s">
        <v>7</v>
      </c>
      <c r="I76" s="25"/>
      <c r="J76" s="26"/>
      <c r="K76" s="62" t="s">
        <v>35</v>
      </c>
      <c r="L76" s="63"/>
      <c r="M76" s="63"/>
      <c r="N76" s="63"/>
      <c r="O76" s="64"/>
      <c r="P76" s="65"/>
      <c r="Q76" s="66"/>
      <c r="R76" s="25" t="s">
        <v>9</v>
      </c>
      <c r="S76" s="25"/>
      <c r="T76" s="26"/>
    </row>
    <row r="77" spans="1:20" ht="18.75" x14ac:dyDescent="0.35">
      <c r="A77" s="62" t="s">
        <v>79</v>
      </c>
      <c r="B77" s="63"/>
      <c r="C77" s="63"/>
      <c r="D77" s="63"/>
      <c r="E77" s="64"/>
      <c r="F77" s="65"/>
      <c r="G77" s="66"/>
      <c r="H77" s="25" t="s">
        <v>8</v>
      </c>
      <c r="I77" s="25"/>
      <c r="J77" s="26"/>
    </row>
    <row r="79" spans="1:20" x14ac:dyDescent="0.2">
      <c r="A79" s="62"/>
      <c r="B79" s="63"/>
      <c r="C79" s="63"/>
      <c r="D79" s="63"/>
      <c r="E79" s="64"/>
      <c r="F79" s="85" t="s">
        <v>46</v>
      </c>
      <c r="G79" s="86"/>
      <c r="H79" s="86"/>
      <c r="I79" s="86"/>
      <c r="J79" s="87"/>
      <c r="K79" s="85" t="s">
        <v>37</v>
      </c>
      <c r="L79" s="86"/>
      <c r="M79" s="86"/>
      <c r="N79" s="86"/>
      <c r="O79" s="87"/>
      <c r="P79" s="85" t="s">
        <v>108</v>
      </c>
      <c r="Q79" s="86"/>
      <c r="R79" s="86"/>
      <c r="S79" s="86"/>
      <c r="T79" s="87"/>
    </row>
    <row r="80" spans="1:20" ht="18.75" x14ac:dyDescent="0.35">
      <c r="A80" s="62" t="s">
        <v>43</v>
      </c>
      <c r="B80" s="63"/>
      <c r="C80" s="63"/>
      <c r="D80" s="63"/>
      <c r="E80" s="64"/>
      <c r="F80" s="65"/>
      <c r="G80" s="66"/>
      <c r="H80" s="25" t="s">
        <v>10</v>
      </c>
      <c r="I80" s="25"/>
      <c r="J80" s="26"/>
      <c r="K80" s="65"/>
      <c r="L80" s="66"/>
      <c r="M80" s="25" t="s">
        <v>10</v>
      </c>
      <c r="N80" s="25"/>
      <c r="O80" s="26"/>
      <c r="P80" s="20"/>
      <c r="T80" s="21"/>
    </row>
    <row r="81" spans="1:20" ht="18.75" x14ac:dyDescent="0.35">
      <c r="A81" s="62" t="s">
        <v>42</v>
      </c>
      <c r="B81" s="63"/>
      <c r="C81" s="63"/>
      <c r="D81" s="63"/>
      <c r="E81" s="64"/>
      <c r="F81" s="65"/>
      <c r="G81" s="66"/>
      <c r="H81" s="25" t="s">
        <v>11</v>
      </c>
      <c r="I81" s="25"/>
      <c r="J81" s="26"/>
      <c r="K81" s="65"/>
      <c r="L81" s="66"/>
      <c r="M81" s="25" t="s">
        <v>11</v>
      </c>
      <c r="N81" s="25"/>
      <c r="O81" s="26"/>
      <c r="P81" s="20"/>
      <c r="T81" s="21"/>
    </row>
    <row r="82" spans="1:20" ht="16.5" x14ac:dyDescent="0.2">
      <c r="A82" s="71" t="s">
        <v>148</v>
      </c>
      <c r="B82" s="72"/>
      <c r="C82" s="72"/>
      <c r="D82" s="72"/>
      <c r="E82" s="73"/>
      <c r="F82" s="67"/>
      <c r="G82" s="68"/>
      <c r="H82" s="1" t="s">
        <v>12</v>
      </c>
      <c r="J82" s="21"/>
      <c r="K82" s="67"/>
      <c r="L82" s="68"/>
      <c r="M82" s="1" t="s">
        <v>12</v>
      </c>
      <c r="O82" s="21"/>
      <c r="P82" s="20"/>
      <c r="T82" s="21"/>
    </row>
    <row r="83" spans="1:20" x14ac:dyDescent="0.2">
      <c r="A83" s="88" t="s">
        <v>40</v>
      </c>
      <c r="B83" s="89"/>
      <c r="C83" s="89"/>
      <c r="D83" s="89"/>
      <c r="E83" s="90"/>
      <c r="F83" s="69"/>
      <c r="G83" s="70"/>
      <c r="H83" s="3"/>
      <c r="I83" s="3"/>
      <c r="J83" s="23"/>
      <c r="K83" s="69"/>
      <c r="L83" s="70"/>
      <c r="M83" s="3"/>
      <c r="N83" s="3"/>
      <c r="O83" s="23"/>
      <c r="P83" s="20"/>
      <c r="T83" s="21"/>
    </row>
    <row r="84" spans="1:20" x14ac:dyDescent="0.2">
      <c r="A84" s="71" t="s">
        <v>41</v>
      </c>
      <c r="B84" s="72"/>
      <c r="C84" s="72"/>
      <c r="D84" s="72"/>
      <c r="E84" s="73"/>
      <c r="F84" s="67"/>
      <c r="G84" s="68"/>
      <c r="H84" s="1" t="s">
        <v>12</v>
      </c>
      <c r="J84" s="21"/>
      <c r="K84" s="67"/>
      <c r="L84" s="68"/>
      <c r="M84" s="1" t="s">
        <v>12</v>
      </c>
      <c r="O84" s="21"/>
      <c r="P84" s="20"/>
      <c r="T84" s="21"/>
    </row>
    <row r="85" spans="1:20" x14ac:dyDescent="0.2">
      <c r="A85" s="88" t="s">
        <v>5</v>
      </c>
      <c r="B85" s="89"/>
      <c r="C85" s="89"/>
      <c r="D85" s="89"/>
      <c r="E85" s="90"/>
      <c r="F85" s="69"/>
      <c r="G85" s="70"/>
      <c r="H85" s="3"/>
      <c r="I85" s="3"/>
      <c r="J85" s="23"/>
      <c r="K85" s="69"/>
      <c r="L85" s="70"/>
      <c r="M85" s="3"/>
      <c r="N85" s="3"/>
      <c r="O85" s="23"/>
      <c r="P85" s="20"/>
      <c r="T85" s="21"/>
    </row>
    <row r="86" spans="1:20" ht="18.75" x14ac:dyDescent="0.35">
      <c r="A86" s="71" t="s">
        <v>80</v>
      </c>
      <c r="B86" s="72"/>
      <c r="C86" s="72"/>
      <c r="D86" s="72"/>
      <c r="E86" s="73"/>
      <c r="F86" s="74" t="str">
        <f>IF(F80=0," ",F80/(F73+F74))</f>
        <v xml:space="preserve"> </v>
      </c>
      <c r="G86" s="75"/>
      <c r="H86" s="1" t="s">
        <v>1</v>
      </c>
      <c r="J86" s="21"/>
      <c r="K86" s="74" t="str">
        <f>IF(K80=0," ",K80/(F73+F74))</f>
        <v xml:space="preserve"> </v>
      </c>
      <c r="L86" s="75"/>
      <c r="M86" s="1" t="s">
        <v>1</v>
      </c>
      <c r="O86" s="21"/>
      <c r="P86" s="74" t="str">
        <f>IF(F80=0," ",(F86+K86)/2)</f>
        <v xml:space="preserve"> </v>
      </c>
      <c r="Q86" s="75"/>
      <c r="R86" s="29" t="s">
        <v>1</v>
      </c>
      <c r="S86" s="19"/>
      <c r="T86" s="24"/>
    </row>
    <row r="87" spans="1:20" ht="15" x14ac:dyDescent="0.25">
      <c r="A87" s="88" t="s">
        <v>81</v>
      </c>
      <c r="B87" s="89"/>
      <c r="C87" s="89"/>
      <c r="D87" s="89"/>
      <c r="E87" s="90"/>
      <c r="F87" s="69"/>
      <c r="G87" s="70"/>
      <c r="H87" s="3"/>
      <c r="I87" s="3"/>
      <c r="J87" s="23"/>
      <c r="K87" s="69"/>
      <c r="L87" s="70"/>
      <c r="M87" s="3"/>
      <c r="N87" s="3"/>
      <c r="O87" s="23"/>
      <c r="P87" s="22"/>
      <c r="Q87" s="3"/>
      <c r="R87" s="28"/>
      <c r="S87" s="3"/>
      <c r="T87" s="23"/>
    </row>
    <row r="88" spans="1:20" x14ac:dyDescent="0.2">
      <c r="A88" s="62" t="s">
        <v>39</v>
      </c>
      <c r="B88" s="63"/>
      <c r="C88" s="63"/>
      <c r="D88" s="63"/>
      <c r="E88" s="64"/>
      <c r="F88" s="22" t="s">
        <v>14</v>
      </c>
      <c r="G88" s="36"/>
      <c r="H88" s="3" t="s">
        <v>13</v>
      </c>
      <c r="I88" s="3"/>
      <c r="J88" s="23"/>
      <c r="K88" s="22" t="s">
        <v>14</v>
      </c>
      <c r="L88" s="36"/>
      <c r="M88" s="3" t="s">
        <v>13</v>
      </c>
      <c r="N88" s="3"/>
      <c r="O88" s="23"/>
      <c r="P88" s="22" t="s">
        <v>14</v>
      </c>
      <c r="Q88" s="36"/>
      <c r="R88" s="3" t="s">
        <v>13</v>
      </c>
      <c r="S88" s="3"/>
      <c r="T88" s="23"/>
    </row>
    <row r="89" spans="1:20" ht="8.4499999999999993" customHeight="1" x14ac:dyDescent="0.2"/>
    <row r="90" spans="1:20" ht="28.5" customHeight="1" x14ac:dyDescent="0.2">
      <c r="A90" s="18" t="s">
        <v>38</v>
      </c>
      <c r="B90" s="19"/>
      <c r="C90" s="19"/>
      <c r="D90" s="19"/>
      <c r="E90" s="24"/>
      <c r="F90" s="59" t="s">
        <v>152</v>
      </c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1"/>
    </row>
    <row r="91" spans="1:20" ht="28.5" customHeight="1" x14ac:dyDescent="0.2">
      <c r="A91" s="58"/>
      <c r="E91" s="21"/>
      <c r="F91" s="59" t="s">
        <v>105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1"/>
    </row>
    <row r="92" spans="1:20" ht="13.9" customHeight="1" x14ac:dyDescent="0.2">
      <c r="A92" s="58"/>
      <c r="E92" s="21"/>
      <c r="F92" s="59" t="s">
        <v>90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/>
    </row>
    <row r="93" spans="1:20" ht="14.25" customHeight="1" x14ac:dyDescent="0.2">
      <c r="A93" s="20"/>
      <c r="E93" s="21"/>
      <c r="F93" s="92" t="s">
        <v>160</v>
      </c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</row>
    <row r="94" spans="1:20" ht="14.25" customHeight="1" x14ac:dyDescent="0.2">
      <c r="A94" s="22"/>
      <c r="B94" s="3"/>
      <c r="C94" s="3"/>
      <c r="D94" s="3"/>
      <c r="E94" s="23"/>
      <c r="F94" s="92" t="s">
        <v>161</v>
      </c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</row>
  </sheetData>
  <sheetProtection algorithmName="SHA-512" hashValue="FXk7iTfpTRRAvgUYpYlcTy2d24koX+425cf8rXwazll9li48RsLfEBb0xatbTqprLlCaIv1BhwUOTO2P+L50HQ==" saltValue="PUN1jAQrPkGi3IW8O7msVQ==" spinCount="100000" sheet="1" objects="1" scenarios="1"/>
  <mergeCells count="87">
    <mergeCell ref="F47:T47"/>
    <mergeCell ref="F94:T94"/>
    <mergeCell ref="F93:T93"/>
    <mergeCell ref="F90:T90"/>
    <mergeCell ref="F73:G73"/>
    <mergeCell ref="F77:G77"/>
    <mergeCell ref="P76:Q76"/>
    <mergeCell ref="P73:Q73"/>
    <mergeCell ref="P74:Q74"/>
    <mergeCell ref="F74:G74"/>
    <mergeCell ref="K80:L80"/>
    <mergeCell ref="K81:L81"/>
    <mergeCell ref="K82:L82"/>
    <mergeCell ref="K83:L83"/>
    <mergeCell ref="K84:L84"/>
    <mergeCell ref="K85:L85"/>
    <mergeCell ref="K86:L86"/>
    <mergeCell ref="K87:L87"/>
    <mergeCell ref="P86:Q86"/>
    <mergeCell ref="A73:E73"/>
    <mergeCell ref="A77:E77"/>
    <mergeCell ref="K76:O76"/>
    <mergeCell ref="K75:O75"/>
    <mergeCell ref="A81:E81"/>
    <mergeCell ref="A82:E82"/>
    <mergeCell ref="A83:E83"/>
    <mergeCell ref="A85:E85"/>
    <mergeCell ref="A86:E86"/>
    <mergeCell ref="A87:E87"/>
    <mergeCell ref="K79:O79"/>
    <mergeCell ref="P79:T79"/>
    <mergeCell ref="A72:E72"/>
    <mergeCell ref="F72:J72"/>
    <mergeCell ref="A74:E74"/>
    <mergeCell ref="A79:E79"/>
    <mergeCell ref="A80:E80"/>
    <mergeCell ref="F79:J79"/>
    <mergeCell ref="K35:L35"/>
    <mergeCell ref="K36:L36"/>
    <mergeCell ref="F43:L43"/>
    <mergeCell ref="O43:T43"/>
    <mergeCell ref="P75:Q75"/>
    <mergeCell ref="P35:T35"/>
    <mergeCell ref="G61:T61"/>
    <mergeCell ref="G62:T62"/>
    <mergeCell ref="G63:T63"/>
    <mergeCell ref="G64:T64"/>
    <mergeCell ref="G67:T67"/>
    <mergeCell ref="O45:S45"/>
    <mergeCell ref="O46:S46"/>
    <mergeCell ref="G65:T65"/>
    <mergeCell ref="G68:T68"/>
    <mergeCell ref="G59:T59"/>
    <mergeCell ref="F21:T2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33:M33"/>
    <mergeCell ref="F31:I31"/>
    <mergeCell ref="F22:T22"/>
    <mergeCell ref="F24:T24"/>
    <mergeCell ref="F25:T25"/>
    <mergeCell ref="F26:T26"/>
    <mergeCell ref="F27:T27"/>
    <mergeCell ref="F29:T29"/>
    <mergeCell ref="F92:T92"/>
    <mergeCell ref="F91:T91"/>
    <mergeCell ref="A75:E75"/>
    <mergeCell ref="A76:E76"/>
    <mergeCell ref="F75:G75"/>
    <mergeCell ref="F76:G76"/>
    <mergeCell ref="A88:E88"/>
    <mergeCell ref="F80:G80"/>
    <mergeCell ref="F81:G81"/>
    <mergeCell ref="F82:G82"/>
    <mergeCell ref="F83:G83"/>
    <mergeCell ref="F84:G84"/>
    <mergeCell ref="F85:G85"/>
    <mergeCell ref="A84:E84"/>
    <mergeCell ref="F87:G87"/>
    <mergeCell ref="F86:G86"/>
  </mergeCells>
  <dataValidations count="3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  <dataValidation type="list" allowBlank="1" showInputMessage="1" showErrorMessage="1" sqref="O45:O46" xr:uid="{28099467-56B6-4EC4-9F7A-7388286656DD}">
      <formula1>$U$45:$W$45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2024.1
</oddHeader>
    <oddFooter>&amp;R Pagina &amp;P</oddFoot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C124"/>
  <sheetViews>
    <sheetView view="pageLayout" zoomScale="110" zoomScaleNormal="100" zoomScalePageLayoutView="110" workbookViewId="0">
      <selection activeCell="A49" sqref="A49:C56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109</v>
      </c>
    </row>
    <row r="2" spans="1:3" x14ac:dyDescent="0.2">
      <c r="C2" s="51" t="s">
        <v>20</v>
      </c>
    </row>
    <row r="3" spans="1:3" s="13" customFormat="1" ht="35.25" customHeight="1" x14ac:dyDescent="0.25">
      <c r="A3" s="11" t="s">
        <v>110</v>
      </c>
      <c r="B3" s="54" t="s">
        <v>82</v>
      </c>
      <c r="C3" s="12" t="s">
        <v>6</v>
      </c>
    </row>
    <row r="4" spans="1:3" s="13" customFormat="1" ht="25.5" x14ac:dyDescent="0.2">
      <c r="A4" s="56" t="s">
        <v>113</v>
      </c>
      <c r="B4" s="14" t="s">
        <v>50</v>
      </c>
      <c r="C4" s="33"/>
    </row>
    <row r="5" spans="1:3" s="13" customFormat="1" ht="76.5" x14ac:dyDescent="0.25">
      <c r="A5" s="15" t="s">
        <v>141</v>
      </c>
      <c r="B5" s="15" t="s">
        <v>111</v>
      </c>
      <c r="C5" s="33"/>
    </row>
    <row r="6" spans="1:3" s="13" customFormat="1" x14ac:dyDescent="0.2">
      <c r="A6" s="57" t="s">
        <v>114</v>
      </c>
      <c r="B6" s="14" t="s">
        <v>51</v>
      </c>
      <c r="C6" s="33"/>
    </row>
    <row r="7" spans="1:3" s="13" customFormat="1" x14ac:dyDescent="0.25">
      <c r="A7" s="14" t="s">
        <v>116</v>
      </c>
      <c r="B7" s="14" t="s">
        <v>50</v>
      </c>
      <c r="C7" s="33"/>
    </row>
    <row r="8" spans="1:3" s="13" customFormat="1" ht="25.5" x14ac:dyDescent="0.25">
      <c r="A8" s="15" t="s">
        <v>118</v>
      </c>
      <c r="B8" s="14" t="s">
        <v>51</v>
      </c>
      <c r="C8" s="33"/>
    </row>
    <row r="9" spans="1:3" s="13" customFormat="1" ht="29.45" customHeight="1" x14ac:dyDescent="0.25">
      <c r="A9" s="15" t="s">
        <v>117</v>
      </c>
      <c r="B9" s="52" t="s">
        <v>50</v>
      </c>
      <c r="C9" s="33"/>
    </row>
    <row r="10" spans="1:3" s="13" customFormat="1" x14ac:dyDescent="0.2">
      <c r="A10" s="57" t="s">
        <v>119</v>
      </c>
      <c r="B10" s="14" t="s">
        <v>112</v>
      </c>
      <c r="C10" s="33"/>
    </row>
    <row r="11" spans="1:3" s="13" customFormat="1" x14ac:dyDescent="0.25">
      <c r="A11" s="14" t="s">
        <v>65</v>
      </c>
      <c r="B11" s="14" t="s">
        <v>50</v>
      </c>
      <c r="C11" s="33"/>
    </row>
    <row r="12" spans="1:3" s="13" customFormat="1" x14ac:dyDescent="0.2">
      <c r="A12" s="57" t="s">
        <v>120</v>
      </c>
      <c r="B12" s="14" t="s">
        <v>112</v>
      </c>
      <c r="C12" s="33"/>
    </row>
    <row r="13" spans="1:3" s="13" customFormat="1" ht="25.5" x14ac:dyDescent="0.2">
      <c r="A13" s="56" t="s">
        <v>121</v>
      </c>
      <c r="B13" s="15" t="s">
        <v>83</v>
      </c>
      <c r="C13" s="33"/>
    </row>
    <row r="14" spans="1:3" s="13" customFormat="1" x14ac:dyDescent="0.2">
      <c r="A14" s="57" t="s">
        <v>122</v>
      </c>
      <c r="B14" s="14" t="s">
        <v>112</v>
      </c>
      <c r="C14" s="33"/>
    </row>
    <row r="15" spans="1:3" s="13" customFormat="1" x14ac:dyDescent="0.25">
      <c r="A15" s="14" t="s">
        <v>123</v>
      </c>
      <c r="B15" s="14" t="s">
        <v>50</v>
      </c>
      <c r="C15" s="33"/>
    </row>
    <row r="16" spans="1:3" s="13" customFormat="1" x14ac:dyDescent="0.25">
      <c r="A16" s="15" t="s">
        <v>63</v>
      </c>
      <c r="B16" s="14" t="s">
        <v>73</v>
      </c>
      <c r="C16" s="33"/>
    </row>
    <row r="17" spans="1:3" s="13" customFormat="1" x14ac:dyDescent="0.2">
      <c r="A17" s="57" t="s">
        <v>124</v>
      </c>
      <c r="B17" s="14" t="s">
        <v>73</v>
      </c>
      <c r="C17" s="33"/>
    </row>
    <row r="18" spans="1:3" s="13" customFormat="1" x14ac:dyDescent="0.2">
      <c r="A18" s="57" t="s">
        <v>62</v>
      </c>
      <c r="B18" s="15" t="s">
        <v>52</v>
      </c>
      <c r="C18" s="33"/>
    </row>
    <row r="19" spans="1:3" s="13" customFormat="1" ht="25.5" x14ac:dyDescent="0.2">
      <c r="A19" s="56" t="s">
        <v>84</v>
      </c>
      <c r="B19" s="15" t="s">
        <v>50</v>
      </c>
      <c r="C19" s="33"/>
    </row>
    <row r="20" spans="1:3" s="13" customFormat="1" x14ac:dyDescent="0.25">
      <c r="A20" s="15" t="s">
        <v>126</v>
      </c>
      <c r="B20" s="14" t="s">
        <v>112</v>
      </c>
      <c r="C20" s="33"/>
    </row>
    <row r="21" spans="1:3" s="13" customFormat="1" x14ac:dyDescent="0.25">
      <c r="A21" s="14" t="s">
        <v>125</v>
      </c>
      <c r="B21" s="52" t="s">
        <v>73</v>
      </c>
      <c r="C21" s="33"/>
    </row>
    <row r="22" spans="1:3" s="13" customFormat="1" ht="42" customHeight="1" x14ac:dyDescent="0.25">
      <c r="A22" s="15" t="s">
        <v>127</v>
      </c>
      <c r="B22" s="15" t="s">
        <v>149</v>
      </c>
      <c r="C22" s="33"/>
    </row>
    <row r="23" spans="1:3" s="13" customFormat="1" x14ac:dyDescent="0.25">
      <c r="A23" s="14" t="s">
        <v>129</v>
      </c>
      <c r="B23" s="52" t="s">
        <v>52</v>
      </c>
      <c r="C23" s="33"/>
    </row>
    <row r="24" spans="1:3" s="13" customFormat="1" x14ac:dyDescent="0.25">
      <c r="A24" s="14" t="s">
        <v>64</v>
      </c>
      <c r="B24" s="52" t="s">
        <v>52</v>
      </c>
      <c r="C24" s="33"/>
    </row>
    <row r="25" spans="1:3" s="13" customFormat="1" x14ac:dyDescent="0.25">
      <c r="A25" s="14" t="s">
        <v>128</v>
      </c>
      <c r="B25" s="52" t="s">
        <v>52</v>
      </c>
      <c r="C25" s="33"/>
    </row>
    <row r="26" spans="1:3" s="13" customFormat="1" x14ac:dyDescent="0.25">
      <c r="A26" s="14" t="s">
        <v>67</v>
      </c>
      <c r="B26" s="52" t="s">
        <v>50</v>
      </c>
      <c r="C26" s="33"/>
    </row>
    <row r="27" spans="1:3" s="13" customFormat="1" x14ac:dyDescent="0.25">
      <c r="A27" s="14" t="s">
        <v>85</v>
      </c>
      <c r="B27" s="14" t="s">
        <v>112</v>
      </c>
      <c r="C27" s="33"/>
    </row>
    <row r="28" spans="1:3" s="13" customFormat="1" x14ac:dyDescent="0.25">
      <c r="A28" s="14" t="s">
        <v>130</v>
      </c>
      <c r="B28" s="14" t="s">
        <v>50</v>
      </c>
      <c r="C28" s="33"/>
    </row>
    <row r="29" spans="1:3" s="13" customFormat="1" x14ac:dyDescent="0.25">
      <c r="A29" s="14" t="s">
        <v>134</v>
      </c>
      <c r="B29" s="14" t="s">
        <v>73</v>
      </c>
      <c r="C29" s="33"/>
    </row>
    <row r="30" spans="1:3" s="13" customFormat="1" x14ac:dyDescent="0.25">
      <c r="A30" s="14" t="s">
        <v>132</v>
      </c>
      <c r="B30" s="14" t="s">
        <v>112</v>
      </c>
      <c r="C30" s="33"/>
    </row>
    <row r="31" spans="1:3" s="13" customFormat="1" x14ac:dyDescent="0.25">
      <c r="A31" s="14" t="s">
        <v>131</v>
      </c>
      <c r="B31" s="14" t="s">
        <v>112</v>
      </c>
      <c r="C31" s="33"/>
    </row>
    <row r="32" spans="1:3" s="13" customFormat="1" x14ac:dyDescent="0.25">
      <c r="A32" s="15" t="s">
        <v>133</v>
      </c>
      <c r="B32" s="14" t="s">
        <v>112</v>
      </c>
      <c r="C32" s="33"/>
    </row>
    <row r="33" spans="1:3" s="13" customFormat="1" ht="18" customHeight="1" x14ac:dyDescent="0.25">
      <c r="A33" s="6" t="s">
        <v>135</v>
      </c>
      <c r="B33" s="16"/>
      <c r="C33" s="95"/>
    </row>
    <row r="34" spans="1:3" s="13" customFormat="1" ht="59.25" customHeight="1" x14ac:dyDescent="0.2">
      <c r="A34" s="7"/>
      <c r="B34" s="8" t="s">
        <v>61</v>
      </c>
      <c r="C34" s="96"/>
    </row>
    <row r="35" spans="1:3" s="13" customFormat="1" ht="18" customHeight="1" x14ac:dyDescent="0.2">
      <c r="A35" s="7"/>
      <c r="B35" s="7"/>
      <c r="C35" s="96"/>
    </row>
    <row r="36" spans="1:3" s="13" customFormat="1" ht="18" customHeight="1" x14ac:dyDescent="0.2">
      <c r="A36" s="7"/>
      <c r="B36" s="7"/>
      <c r="C36" s="96"/>
    </row>
    <row r="37" spans="1:3" s="13" customFormat="1" ht="18" customHeight="1" x14ac:dyDescent="0.2">
      <c r="A37" s="7"/>
      <c r="B37" s="9" t="s">
        <v>53</v>
      </c>
      <c r="C37" s="96"/>
    </row>
    <row r="38" spans="1:3" s="13" customFormat="1" ht="18" customHeight="1" x14ac:dyDescent="0.2">
      <c r="A38" s="7"/>
      <c r="B38" s="7"/>
      <c r="C38" s="96"/>
    </row>
    <row r="39" spans="1:3" s="13" customFormat="1" ht="18" customHeight="1" x14ac:dyDescent="0.2">
      <c r="A39" s="10"/>
      <c r="B39" s="10"/>
      <c r="C39" s="97"/>
    </row>
    <row r="40" spans="1:3" s="13" customFormat="1" ht="18" customHeight="1" x14ac:dyDescent="0.25">
      <c r="A40" s="15" t="s">
        <v>86</v>
      </c>
      <c r="B40" s="55" t="s">
        <v>50</v>
      </c>
      <c r="C40" s="33"/>
    </row>
    <row r="41" spans="1:3" x14ac:dyDescent="0.2">
      <c r="A41" s="15" t="s">
        <v>137</v>
      </c>
      <c r="B41" s="55" t="s">
        <v>50</v>
      </c>
      <c r="C41" s="33"/>
    </row>
    <row r="42" spans="1:3" ht="31.15" customHeight="1" x14ac:dyDescent="0.2">
      <c r="A42" s="15" t="s">
        <v>138</v>
      </c>
      <c r="B42" s="55" t="s">
        <v>150</v>
      </c>
      <c r="C42" s="33"/>
    </row>
    <row r="43" spans="1:3" ht="25.5" x14ac:dyDescent="0.2">
      <c r="A43" s="15" t="s">
        <v>139</v>
      </c>
      <c r="B43" s="55" t="s">
        <v>74</v>
      </c>
      <c r="C43" s="33"/>
    </row>
    <row r="44" spans="1:3" ht="25.5" x14ac:dyDescent="0.2">
      <c r="A44" s="15" t="s">
        <v>140</v>
      </c>
      <c r="B44" s="55" t="s">
        <v>74</v>
      </c>
      <c r="C44" s="33"/>
    </row>
    <row r="45" spans="1:3" x14ac:dyDescent="0.2">
      <c r="A45" s="15" t="s">
        <v>136</v>
      </c>
      <c r="B45" s="52" t="s">
        <v>73</v>
      </c>
      <c r="C45" s="33"/>
    </row>
    <row r="46" spans="1:3" ht="60" customHeight="1" x14ac:dyDescent="0.2">
      <c r="A46" s="98" t="s">
        <v>115</v>
      </c>
      <c r="B46" s="99"/>
      <c r="C46" s="100"/>
    </row>
    <row r="47" spans="1:3" ht="35.25" customHeight="1" x14ac:dyDescent="0.2">
      <c r="A47" s="98" t="s">
        <v>142</v>
      </c>
      <c r="B47" s="99"/>
      <c r="C47" s="100"/>
    </row>
    <row r="48" spans="1:3" ht="47.25" customHeight="1" x14ac:dyDescent="0.2">
      <c r="A48" s="98" t="s">
        <v>146</v>
      </c>
      <c r="B48" s="99"/>
      <c r="C48" s="100"/>
    </row>
    <row r="49" spans="1:3" x14ac:dyDescent="0.2">
      <c r="A49" s="107"/>
      <c r="B49" s="107"/>
      <c r="C49" s="107"/>
    </row>
    <row r="50" spans="1:3" x14ac:dyDescent="0.2">
      <c r="A50" s="108" t="s">
        <v>87</v>
      </c>
      <c r="B50" s="107"/>
      <c r="C50" s="109"/>
    </row>
    <row r="51" spans="1:3" x14ac:dyDescent="0.2">
      <c r="A51" s="108" t="s">
        <v>144</v>
      </c>
      <c r="B51" s="107"/>
      <c r="C51" s="109"/>
    </row>
    <row r="52" spans="1:3" ht="44.25" customHeight="1" x14ac:dyDescent="0.2">
      <c r="A52" s="98" t="s">
        <v>163</v>
      </c>
      <c r="B52" s="99"/>
      <c r="C52" s="100"/>
    </row>
    <row r="53" spans="1:3" x14ac:dyDescent="0.2">
      <c r="A53" s="108" t="s">
        <v>145</v>
      </c>
      <c r="B53" s="107"/>
      <c r="C53" s="109"/>
    </row>
    <row r="54" spans="1:3" ht="29.25" customHeight="1" x14ac:dyDescent="0.2">
      <c r="A54" s="101" t="s">
        <v>162</v>
      </c>
      <c r="B54" s="102"/>
      <c r="C54" s="103"/>
    </row>
    <row r="55" spans="1:3" x14ac:dyDescent="0.2">
      <c r="A55" s="4"/>
      <c r="B55" s="4"/>
      <c r="C55" s="4"/>
    </row>
    <row r="56" spans="1:3" ht="54" customHeight="1" x14ac:dyDescent="0.2">
      <c r="A56" s="104" t="s">
        <v>143</v>
      </c>
      <c r="B56" s="105"/>
      <c r="C56" s="106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RVlIhymCDU8FS4WfZmAx5Df962Zfu/CXsLCz2v5Sl5q2pOo4TpYCgVwwpsIfxcs6/TIOODQHkS+ckG4URMx8OQ==" saltValue="/utaiHrslvUlpFWi87rXYg==" spinCount="100000" sheet="1" objects="1" scenarios="1"/>
  <mergeCells count="11">
    <mergeCell ref="C33:C39"/>
    <mergeCell ref="A46:C46"/>
    <mergeCell ref="A47:C47"/>
    <mergeCell ref="A54:C54"/>
    <mergeCell ref="A56:C56"/>
    <mergeCell ref="A49:C49"/>
    <mergeCell ref="A50:C50"/>
    <mergeCell ref="A51:C51"/>
    <mergeCell ref="A52:C52"/>
    <mergeCell ref="A53:C53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2024.1
</oddHeader>
    <oddFooter>&amp;RPagina &amp;P</oddFooter>
  </headerFooter>
  <rowBreaks count="1" manualBreakCount="1">
    <brk id="32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00B050"/>
  </sheetPr>
  <dimension ref="A1:E18"/>
  <sheetViews>
    <sheetView view="pageLayout" zoomScale="85" zoomScaleNormal="100" zoomScalePageLayoutView="85" workbookViewId="0">
      <selection activeCell="B7" sqref="B7"/>
    </sheetView>
  </sheetViews>
  <sheetFormatPr baseColWidth="10" defaultColWidth="11.42578125" defaultRowHeight="14.25" x14ac:dyDescent="0.2"/>
  <cols>
    <col min="1" max="1" width="1" style="1" customWidth="1"/>
    <col min="2" max="5" width="21.140625" style="1" customWidth="1"/>
    <col min="6" max="16384" width="11.42578125" style="1"/>
  </cols>
  <sheetData>
    <row r="1" spans="1:5" ht="30" customHeight="1" x14ac:dyDescent="0.2">
      <c r="B1" s="114" t="s">
        <v>147</v>
      </c>
      <c r="C1" s="114"/>
      <c r="D1" s="114"/>
      <c r="E1" s="114"/>
    </row>
    <row r="2" spans="1:5" ht="9" customHeight="1" x14ac:dyDescent="0.2"/>
    <row r="3" spans="1:5" ht="27.75" x14ac:dyDescent="0.35">
      <c r="A3" s="2" t="s">
        <v>68</v>
      </c>
      <c r="B3" s="4"/>
      <c r="C3" s="4"/>
      <c r="D3" s="4"/>
      <c r="E3" s="51" t="s">
        <v>20</v>
      </c>
    </row>
    <row r="4" spans="1:5" ht="9" customHeight="1" thickBot="1" x14ac:dyDescent="0.25">
      <c r="A4" s="4"/>
      <c r="B4" s="4"/>
      <c r="C4" s="4"/>
      <c r="D4" s="4"/>
    </row>
    <row r="5" spans="1:5" x14ac:dyDescent="0.2">
      <c r="A5" s="4"/>
      <c r="B5" s="110" t="s">
        <v>47</v>
      </c>
      <c r="C5" s="111"/>
      <c r="D5" s="112" t="s">
        <v>48</v>
      </c>
      <c r="E5" s="113"/>
    </row>
    <row r="6" spans="1:5" ht="30" customHeight="1" x14ac:dyDescent="0.2">
      <c r="A6" s="4"/>
      <c r="B6" s="41" t="s">
        <v>49</v>
      </c>
      <c r="C6" s="48" t="s">
        <v>88</v>
      </c>
      <c r="D6" s="41" t="s">
        <v>49</v>
      </c>
      <c r="E6" s="42" t="s">
        <v>89</v>
      </c>
    </row>
    <row r="7" spans="1:5" x14ac:dyDescent="0.2">
      <c r="A7" s="4"/>
      <c r="B7" s="37"/>
      <c r="C7" s="47"/>
      <c r="D7" s="37"/>
      <c r="E7" s="38"/>
    </row>
    <row r="8" spans="1:5" x14ac:dyDescent="0.2">
      <c r="A8" s="4"/>
      <c r="B8" s="37"/>
      <c r="C8" s="47"/>
      <c r="D8" s="37"/>
      <c r="E8" s="38"/>
    </row>
    <row r="9" spans="1:5" x14ac:dyDescent="0.2">
      <c r="A9" s="4"/>
      <c r="B9" s="37"/>
      <c r="C9" s="47"/>
      <c r="D9" s="37"/>
      <c r="E9" s="38"/>
    </row>
    <row r="10" spans="1:5" x14ac:dyDescent="0.2">
      <c r="A10" s="4"/>
      <c r="B10" s="37"/>
      <c r="C10" s="47"/>
      <c r="D10" s="37"/>
      <c r="E10" s="38"/>
    </row>
    <row r="11" spans="1:5" x14ac:dyDescent="0.2">
      <c r="A11" s="4"/>
      <c r="B11" s="37"/>
      <c r="C11" s="47"/>
      <c r="D11" s="37"/>
      <c r="E11" s="38"/>
    </row>
    <row r="12" spans="1:5" x14ac:dyDescent="0.2">
      <c r="A12" s="4"/>
      <c r="B12" s="37"/>
      <c r="C12" s="47"/>
      <c r="D12" s="37"/>
      <c r="E12" s="38"/>
    </row>
    <row r="13" spans="1:5" x14ac:dyDescent="0.2">
      <c r="A13" s="4"/>
      <c r="B13" s="37"/>
      <c r="C13" s="47"/>
      <c r="D13" s="37"/>
      <c r="E13" s="38"/>
    </row>
    <row r="14" spans="1:5" x14ac:dyDescent="0.2">
      <c r="A14" s="4"/>
      <c r="B14" s="37"/>
      <c r="C14" s="47"/>
      <c r="D14" s="37"/>
      <c r="E14" s="38"/>
    </row>
    <row r="15" spans="1:5" x14ac:dyDescent="0.2">
      <c r="A15" s="4"/>
      <c r="B15" s="37"/>
      <c r="C15" s="47"/>
      <c r="D15" s="37"/>
      <c r="E15" s="38"/>
    </row>
    <row r="16" spans="1:5" ht="15" thickBot="1" x14ac:dyDescent="0.25">
      <c r="A16" s="4"/>
      <c r="B16" s="39"/>
      <c r="C16" s="46"/>
      <c r="D16" s="39"/>
      <c r="E16" s="40"/>
    </row>
    <row r="17" spans="2:5" ht="19.5" customHeight="1" thickBot="1" x14ac:dyDescent="0.3">
      <c r="B17" s="50" t="s">
        <v>72</v>
      </c>
      <c r="C17" s="43" t="str">
        <f>IF(B7=0," ",(RSQ(B7:B16,C7:C16)))</f>
        <v xml:space="preserve"> </v>
      </c>
      <c r="D17" s="49"/>
      <c r="E17" s="43" t="str">
        <f>IF(D7=0," ",(RSQ(D7:D16,E7:E16)))</f>
        <v xml:space="preserve"> </v>
      </c>
    </row>
    <row r="18" spans="2:5" x14ac:dyDescent="0.2">
      <c r="B18" s="4"/>
      <c r="C18" s="4"/>
      <c r="D18" s="4"/>
    </row>
  </sheetData>
  <sheetProtection algorithmName="SHA-512" hashValue="vQwpDJD/tPJbTuaoShLDkL8gP6kQZWmJLft3nd1NSRvzeSk6eoPG8Mr5GzrVQoprVou1pir30L06lMQ6uuh8Qw==" saltValue="kbg5+Xbo8lYEc70/WndQQA==" spinCount="100000" sheet="1" objects="1" scenarios="1"/>
  <mergeCells count="3">
    <mergeCell ref="B5:C5"/>
    <mergeCell ref="D5:E5"/>
    <mergeCell ref="B1:E1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EZ 2024.1
</oddHeader>
    <oddFooter>&amp;R Pagina 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3455F-E52E-421E-9C6D-1A894A36A5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BD65982-62C0-45D7-8449-999518BAA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B513F-8DCF-4DB7-A046-AC1FDED30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Verifica</vt:lpstr>
      <vt:lpstr>Preparazione</vt:lpstr>
      <vt:lpstr>Misure ausiliarie</vt:lpstr>
      <vt:lpstr>Bauart2</vt:lpstr>
      <vt:lpstr>'Misure ausiliarie'!Druckbereich</vt:lpstr>
      <vt:lpstr>Verifica!Druckbereich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2018-04-16T08:37:58Z</cp:lastPrinted>
  <dcterms:created xsi:type="dcterms:W3CDTF">2016-11-18T13:49:01Z</dcterms:created>
  <dcterms:modified xsi:type="dcterms:W3CDTF">2023-12-18T10:32:15Z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2023-02-22T08:13:05Z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1b60851e-58c8-4dc5-8ddf-f0c7e35cdfbd</vt:lpwstr>
  </property>
  <property fmtid="{D5CDD505-2E9C-101B-9397-08002B2CF9AE}" pid="8" name="MSIP_Label_e8b0afbd-3cf7-4707-aee4-8dc9d855de29_ContentBits">
    <vt:lpwstr>0</vt:lpwstr>
  </property>
</Properties>
</file>